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Деп экономики\_Общая папка\2024\Бизнес-планирование\Факт\Сайт\1 квартал\Отправлено на сайт\"/>
    </mc:Choice>
  </mc:AlternateContent>
  <bookViews>
    <workbookView xWindow="450" yWindow="-210" windowWidth="12945" windowHeight="11715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B8" i="1" l="1"/>
  <c r="B7" i="1" s="1"/>
  <c r="A68" i="1" l="1"/>
  <c r="A69" i="1"/>
  <c r="B54" i="1"/>
  <c r="B46" i="1"/>
  <c r="B28" i="1"/>
  <c r="B22" i="1"/>
  <c r="B16" i="1"/>
  <c r="B23" i="1"/>
  <c r="C62" i="1" l="1"/>
  <c r="B24" i="1"/>
  <c r="B77" i="1"/>
  <c r="C68" i="1"/>
  <c r="B17" i="1"/>
  <c r="B18" i="1" s="1"/>
</calcChain>
</file>

<file path=xl/sharedStrings.xml><?xml version="1.0" encoding="utf-8"?>
<sst xmlns="http://schemas.openxmlformats.org/spreadsheetml/2006/main" count="63" uniqueCount="54">
  <si>
    <t>Наименование</t>
  </si>
  <si>
    <t>Выручка (нетто) от реализации продукции (услуг), всего</t>
  </si>
  <si>
    <t>сетевые услуги</t>
  </si>
  <si>
    <t>услуги по технологическому присоединению</t>
  </si>
  <si>
    <t>Транспортировка электроэнергии</t>
  </si>
  <si>
    <t>Наименование показателя</t>
  </si>
  <si>
    <t>Объем выручки (доходов) от данного вида хозяйственной деятельности, тыс. руб.</t>
  </si>
  <si>
    <t>Доля объема выручки (доходов) от данного вида хозяйственной деятельности в общем объеме выручки (доходов) эмитента, %</t>
  </si>
  <si>
    <t xml:space="preserve">Технологическое присоединение потребителей </t>
  </si>
  <si>
    <t>Общая структура себестоимости,  %</t>
  </si>
  <si>
    <t>Показатели</t>
  </si>
  <si>
    <t>Материальные затраты, в том числе</t>
  </si>
  <si>
    <t>Покупная энергия на производственные и хозяйственные нужды</t>
  </si>
  <si>
    <t>Сырье и материалы</t>
  </si>
  <si>
    <t>Работы и услуги производственного характера</t>
  </si>
  <si>
    <t>Затраты на оплату труда</t>
  </si>
  <si>
    <t>Негосударственное пенсионное обеспечение</t>
  </si>
  <si>
    <t>Амортизация</t>
  </si>
  <si>
    <t>Прочие, в том числе</t>
  </si>
  <si>
    <t>Оплата услуг сторонних организаций</t>
  </si>
  <si>
    <t>Расходы на страхование</t>
  </si>
  <si>
    <t>Налоги и сборы</t>
  </si>
  <si>
    <t>Показатели эффективности, %</t>
  </si>
  <si>
    <t>ROE, рентабельность собственного капитала</t>
  </si>
  <si>
    <t>ROA, рентабельность активов</t>
  </si>
  <si>
    <t>ROTA, доходность совокупных активов</t>
  </si>
  <si>
    <t>Показатели финансово-экономической деятельности</t>
  </si>
  <si>
    <t xml:space="preserve">Отношение суммы привлеченных средств к капиталу и резервам, % </t>
  </si>
  <si>
    <t xml:space="preserve">Отношение суммы краткосрочных обязательств к капиталу и резервам, % </t>
  </si>
  <si>
    <t>Динамика роста (падения) доходов</t>
  </si>
  <si>
    <t>Период</t>
  </si>
  <si>
    <t>тыс. руб.</t>
  </si>
  <si>
    <t>Темп роста, %</t>
  </si>
  <si>
    <t>Динамика роста (падения) издержек</t>
  </si>
  <si>
    <t>Поступление в сеть, млн. кВтч</t>
  </si>
  <si>
    <t>Полезный отпуск (котловой), млн. кВтч</t>
  </si>
  <si>
    <t>Средний тариф (коп. / кВтч)</t>
  </si>
  <si>
    <t>Потери э/эн, %</t>
  </si>
  <si>
    <t>прочая продукция (услуги)</t>
  </si>
  <si>
    <t>Прогнозирование на предстоящий квартал</t>
  </si>
  <si>
    <t>Выручка от передачи э/эн, тыс.руб.</t>
  </si>
  <si>
    <t>услуги по передаче электроэнергии по сетям</t>
  </si>
  <si>
    <t>Отпуск в сеть, млн. кВтч</t>
  </si>
  <si>
    <t>Оборачиваемость дебиторской задолженности, дн.</t>
  </si>
  <si>
    <t>услуги по реализации электроэнергии</t>
  </si>
  <si>
    <t>3-й кв 2023 г.</t>
  </si>
  <si>
    <t>Основные финансовые показатели ПАО «Россети Юг»  
за 2023 год</t>
  </si>
  <si>
    <t>2023 год</t>
  </si>
  <si>
    <t>Покупная энергия на компенсацию потерь</t>
  </si>
  <si>
    <t>Страховые взносы</t>
  </si>
  <si>
    <t>1 кв. 2024</t>
  </si>
  <si>
    <t>Структура выручки по направлениям бизнеса,  тыс. рублей:</t>
  </si>
  <si>
    <t>4-й кв 2023 г.</t>
  </si>
  <si>
    <t>Покупная электроэнергия с ОРЭМ и РРЭ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</si>
</sst>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#,##0.0"/>
    <numFmt numFmtId="166" formatCode="0.0%"/>
    <numFmt numFmtId="167" formatCode="0.0"/>
    <numFmt numFmtId="168" formatCode="_(* #,##0.00_);_(* \(#,##0.00\);_(* &quot;-&quot;??_);_(@_)"/>
    <numFmt numFmtId="169" formatCode="#,##0_);[Red]\(#,##0\)"/>
  </numFmts>
  <fonts count="19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2" borderId="0"/>
    <xf numFmtId="0" fontId="12" fillId="0" borderId="1"/>
    <xf numFmtId="0" fontId="12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15" fillId="0" borderId="0"/>
    <xf numFmtId="0" fontId="7" fillId="0" borderId="0"/>
    <xf numFmtId="0" fontId="7" fillId="0" borderId="0"/>
    <xf numFmtId="0" fontId="11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7" fillId="0" borderId="0"/>
    <xf numFmtId="0" fontId="10" fillId="0" borderId="0"/>
    <xf numFmtId="0" fontId="7" fillId="0" borderId="0"/>
    <xf numFmtId="0" fontId="7" fillId="0" borderId="0"/>
    <xf numFmtId="169" fontId="13" fillId="0" borderId="0">
      <alignment vertical="top"/>
    </xf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166" fontId="7" fillId="0" borderId="0" applyFill="0" applyBorder="0" applyAlignment="0" applyProtection="0"/>
    <xf numFmtId="164" fontId="7" fillId="0" borderId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8" fillId="0" borderId="0" applyFill="0" applyBorder="0" applyAlignment="0" applyProtection="0"/>
  </cellStyleXfs>
  <cellXfs count="44">
    <xf numFmtId="0" fontId="0" fillId="0" borderId="0" xfId="0"/>
    <xf numFmtId="0" fontId="1" fillId="0" borderId="0" xfId="0" applyFont="1" applyFill="1"/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 indent="4"/>
    </xf>
    <xf numFmtId="0" fontId="1" fillId="0" borderId="2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 indent="3"/>
    </xf>
    <xf numFmtId="0" fontId="1" fillId="0" borderId="2" xfId="0" applyFont="1" applyFill="1" applyBorder="1" applyAlignment="1">
      <alignment horizontal="left" wrapText="1" indent="3"/>
    </xf>
    <xf numFmtId="0" fontId="1" fillId="0" borderId="2" xfId="0" applyFont="1" applyFill="1" applyBorder="1" applyAlignment="1">
      <alignment horizontal="justify" vertical="top" wrapText="1"/>
    </xf>
    <xf numFmtId="0" fontId="1" fillId="0" borderId="2" xfId="0" applyFont="1" applyFill="1" applyBorder="1" applyAlignment="1">
      <alignment wrapText="1"/>
    </xf>
    <xf numFmtId="165" fontId="1" fillId="0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right"/>
    </xf>
    <xf numFmtId="0" fontId="14" fillId="0" borderId="0" xfId="0" applyFont="1" applyFill="1"/>
    <xf numFmtId="0" fontId="1" fillId="0" borderId="2" xfId="0" applyFont="1" applyFill="1" applyBorder="1" applyAlignment="1">
      <alignment horizontal="left" vertical="top" wrapText="1" indent="3"/>
    </xf>
    <xf numFmtId="10" fontId="16" fillId="0" borderId="2" xfId="0" applyNumberFormat="1" applyFont="1" applyFill="1" applyBorder="1" applyAlignment="1"/>
    <xf numFmtId="3" fontId="16" fillId="0" borderId="2" xfId="0" applyNumberFormat="1" applyFont="1" applyFill="1" applyBorder="1" applyAlignment="1"/>
    <xf numFmtId="0" fontId="16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3" fontId="16" fillId="0" borderId="2" xfId="0" applyNumberFormat="1" applyFont="1" applyFill="1" applyBorder="1" applyAlignment="1">
      <alignment horizontal="right" vertical="center" wrapText="1"/>
    </xf>
    <xf numFmtId="166" fontId="16" fillId="0" borderId="2" xfId="0" applyNumberFormat="1" applyFont="1" applyFill="1" applyBorder="1" applyAlignment="1">
      <alignment horizontal="right" vertical="center" wrapText="1"/>
    </xf>
    <xf numFmtId="166" fontId="16" fillId="0" borderId="2" xfId="0" applyNumberFormat="1" applyFont="1" applyFill="1" applyBorder="1" applyAlignment="1">
      <alignment vertical="center"/>
    </xf>
    <xf numFmtId="9" fontId="16" fillId="0" borderId="0" xfId="0" applyNumberFormat="1" applyFont="1" applyFill="1"/>
    <xf numFmtId="166" fontId="17" fillId="0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right"/>
    </xf>
    <xf numFmtId="10" fontId="16" fillId="0" borderId="0" xfId="0" applyNumberFormat="1" applyFont="1" applyFill="1" applyBorder="1" applyAlignment="1"/>
    <xf numFmtId="166" fontId="16" fillId="0" borderId="2" xfId="0" applyNumberFormat="1" applyFont="1" applyFill="1" applyBorder="1" applyAlignment="1"/>
    <xf numFmtId="167" fontId="16" fillId="0" borderId="2" xfId="0" applyNumberFormat="1" applyFont="1" applyFill="1" applyBorder="1" applyAlignment="1"/>
    <xf numFmtId="0" fontId="16" fillId="0" borderId="0" xfId="0" applyFont="1" applyFill="1" applyBorder="1"/>
    <xf numFmtId="3" fontId="16" fillId="0" borderId="0" xfId="0" applyNumberFormat="1" applyFont="1" applyFill="1" applyBorder="1" applyAlignment="1"/>
    <xf numFmtId="165" fontId="16" fillId="0" borderId="0" xfId="0" applyNumberFormat="1" applyFont="1" applyFill="1" applyBorder="1" applyAlignment="1"/>
    <xf numFmtId="165" fontId="16" fillId="0" borderId="2" xfId="0" applyNumberFormat="1" applyFont="1" applyFill="1" applyBorder="1" applyAlignment="1"/>
    <xf numFmtId="0" fontId="1" fillId="0" borderId="0" xfId="0" applyFont="1" applyFill="1" applyBorder="1"/>
    <xf numFmtId="10" fontId="1" fillId="0" borderId="0" xfId="0" applyNumberFormat="1" applyFont="1" applyFill="1" applyBorder="1" applyAlignment="1"/>
    <xf numFmtId="165" fontId="18" fillId="0" borderId="3" xfId="0" applyNumberFormat="1" applyFont="1" applyFill="1" applyBorder="1" applyAlignment="1">
      <alignment vertical="center"/>
    </xf>
    <xf numFmtId="165" fontId="18" fillId="0" borderId="4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wrapText="1"/>
    </xf>
  </cellXfs>
  <cellStyles count="64">
    <cellStyle name="_Книга1" xfId="1"/>
    <cellStyle name="_Книга1 2" xfId="2"/>
    <cellStyle name="_Книга1 3" xfId="3"/>
    <cellStyle name="_Книга1_Копия АРМ_БП_РСК_V10 0_20100213" xfId="4"/>
    <cellStyle name="_Книга1_Копия АРМ_БП_РСК_V10 0_20100213 2" xfId="5"/>
    <cellStyle name="_Книга1_Копия АРМ_БП_РСК_V10 0_20100213 3" xfId="6"/>
    <cellStyle name="1Normal" xfId="7"/>
    <cellStyle name="Norma11l" xfId="8"/>
    <cellStyle name="Normal_MACRO" xfId="9"/>
    <cellStyle name="Обычный" xfId="0" builtinId="0"/>
    <cellStyle name="Обычный 10" xfId="10"/>
    <cellStyle name="Обычный 10 2" xfId="11"/>
    <cellStyle name="Обычный 10 2 2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2" xfId="21"/>
    <cellStyle name="Обычный 2 2" xfId="22"/>
    <cellStyle name="Обычный 2 3" xfId="23"/>
    <cellStyle name="Обычный 2 3 3" xfId="24"/>
    <cellStyle name="Обычный 2 4" xfId="25"/>
    <cellStyle name="Обычный 2_допформат корректи" xfId="26"/>
    <cellStyle name="Обычный 3" xfId="27"/>
    <cellStyle name="Обычный 3 2" xfId="28"/>
    <cellStyle name="Обычный 4" xfId="29"/>
    <cellStyle name="Обычный 5" xfId="30"/>
    <cellStyle name="Обычный 5 2" xfId="31"/>
    <cellStyle name="Обычный 5 3" xfId="32"/>
    <cellStyle name="Обычный 6" xfId="33"/>
    <cellStyle name="Обычный 6 2" xfId="34"/>
    <cellStyle name="Обычный 6 3" xfId="35"/>
    <cellStyle name="Обычный 7" xfId="36"/>
    <cellStyle name="Обычный 8" xfId="37"/>
    <cellStyle name="Обычный 9" xfId="38"/>
    <cellStyle name="Процентный 2" xfId="39"/>
    <cellStyle name="Процентный 2 2" xfId="40"/>
    <cellStyle name="Процентный 2 3" xfId="41"/>
    <cellStyle name="Процентный 3" xfId="42"/>
    <cellStyle name="Процентный 3 2" xfId="43"/>
    <cellStyle name="Процентный 3 3" xfId="44"/>
    <cellStyle name="Процентный 4" xfId="45"/>
    <cellStyle name="Процентный 4 2" xfId="46"/>
    <cellStyle name="Процентный 5" xfId="47"/>
    <cellStyle name="Стиль 1" xfId="48"/>
    <cellStyle name="Стиль 1 2" xfId="49"/>
    <cellStyle name="Стиль 1 2 2" xfId="50"/>
    <cellStyle name="Стиль 1 3" xfId="51"/>
    <cellStyle name="Стиль 1_8 Инвестиции-свод" xfId="52"/>
    <cellStyle name="Тысячи [0]_Chart1 (Sales &amp; Costs)" xfId="53"/>
    <cellStyle name="Тысячи_Chart1 (Sales &amp; Costs)" xfId="54"/>
    <cellStyle name="Финансовый 2" xfId="55"/>
    <cellStyle name="Финансовый 2 2" xfId="56"/>
    <cellStyle name="Финансовый 2 3" xfId="57"/>
    <cellStyle name="Финансовый 3" xfId="58"/>
    <cellStyle name="Финансовый 3 2" xfId="59"/>
    <cellStyle name="Финансовый 4" xfId="60"/>
    <cellStyle name="Финансовый 5" xfId="61"/>
    <cellStyle name="Финансовый 5 2" xfId="62"/>
    <cellStyle name="Финансовый 6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4"/>
  <sheetViews>
    <sheetView tabSelected="1" topLeftCell="A52" zoomScaleNormal="100" workbookViewId="0">
      <selection activeCell="B76" sqref="B76"/>
    </sheetView>
  </sheetViews>
  <sheetFormatPr defaultRowHeight="15.75" x14ac:dyDescent="0.25"/>
  <cols>
    <col min="1" max="1" width="67.5703125" style="1" customWidth="1"/>
    <col min="2" max="2" width="20.42578125" style="1" customWidth="1"/>
    <col min="3" max="3" width="21.85546875" style="1" customWidth="1"/>
    <col min="4" max="4" width="35.140625" style="1" customWidth="1"/>
    <col min="5" max="16384" width="9.140625" style="1"/>
  </cols>
  <sheetData>
    <row r="1" spans="1:3" x14ac:dyDescent="0.25">
      <c r="B1" s="18"/>
    </row>
    <row r="2" spans="1:3" ht="48.75" customHeight="1" x14ac:dyDescent="0.3">
      <c r="A2" s="43" t="s">
        <v>46</v>
      </c>
      <c r="B2" s="43"/>
    </row>
    <row r="4" spans="1:3" s="17" customFormat="1" x14ac:dyDescent="0.25">
      <c r="A4" s="16" t="s">
        <v>51</v>
      </c>
    </row>
    <row r="6" spans="1:3" x14ac:dyDescent="0.25">
      <c r="A6" s="2" t="s">
        <v>0</v>
      </c>
      <c r="B6" s="3" t="s">
        <v>47</v>
      </c>
    </row>
    <row r="7" spans="1:3" x14ac:dyDescent="0.25">
      <c r="A7" s="4" t="s">
        <v>1</v>
      </c>
      <c r="B7" s="22">
        <f>B8+B12+B11</f>
        <v>48151231.075958729</v>
      </c>
      <c r="C7" s="23"/>
    </row>
    <row r="8" spans="1:3" x14ac:dyDescent="0.25">
      <c r="A8" s="5" t="s">
        <v>2</v>
      </c>
      <c r="B8" s="22">
        <f>B9+B10</f>
        <v>45597904.81249439</v>
      </c>
      <c r="C8" s="23"/>
    </row>
    <row r="9" spans="1:3" x14ac:dyDescent="0.25">
      <c r="A9" s="6" t="s">
        <v>41</v>
      </c>
      <c r="B9" s="22">
        <v>44990916.710684389</v>
      </c>
      <c r="C9" s="23"/>
    </row>
    <row r="10" spans="1:3" x14ac:dyDescent="0.25">
      <c r="A10" s="6" t="s">
        <v>3</v>
      </c>
      <c r="B10" s="22">
        <v>606988.10180999991</v>
      </c>
      <c r="C10" s="23"/>
    </row>
    <row r="11" spans="1:3" x14ac:dyDescent="0.25">
      <c r="A11" s="5" t="s">
        <v>44</v>
      </c>
      <c r="B11" s="22">
        <v>2098994.1734643332</v>
      </c>
      <c r="C11" s="23"/>
    </row>
    <row r="12" spans="1:3" x14ac:dyDescent="0.25">
      <c r="A12" s="5" t="s">
        <v>38</v>
      </c>
      <c r="B12" s="22">
        <v>454332.08999999997</v>
      </c>
      <c r="C12" s="23"/>
    </row>
    <row r="13" spans="1:3" x14ac:dyDescent="0.25">
      <c r="B13" s="23"/>
      <c r="C13" s="23"/>
    </row>
    <row r="14" spans="1:3" s="17" customFormat="1" x14ac:dyDescent="0.25">
      <c r="A14" s="16" t="s">
        <v>4</v>
      </c>
      <c r="B14" s="16"/>
      <c r="C14" s="16"/>
    </row>
    <row r="15" spans="1:3" x14ac:dyDescent="0.25">
      <c r="B15" s="23"/>
      <c r="C15" s="23"/>
    </row>
    <row r="16" spans="1:3" ht="33.75" customHeight="1" x14ac:dyDescent="0.25">
      <c r="A16" s="7" t="s">
        <v>5</v>
      </c>
      <c r="B16" s="24" t="str">
        <f>$B$6</f>
        <v>2023 год</v>
      </c>
      <c r="C16" s="23"/>
    </row>
    <row r="17" spans="1:3" ht="31.5" x14ac:dyDescent="0.25">
      <c r="A17" s="8" t="s">
        <v>6</v>
      </c>
      <c r="B17" s="25">
        <f>B9</f>
        <v>44990916.710684389</v>
      </c>
      <c r="C17" s="23"/>
    </row>
    <row r="18" spans="1:3" ht="31.5" x14ac:dyDescent="0.25">
      <c r="A18" s="8" t="s">
        <v>7</v>
      </c>
      <c r="B18" s="26">
        <f>B17/B7</f>
        <v>0.93436690413399959</v>
      </c>
      <c r="C18" s="23"/>
    </row>
    <row r="19" spans="1:3" x14ac:dyDescent="0.25">
      <c r="B19" s="23"/>
      <c r="C19" s="23"/>
    </row>
    <row r="20" spans="1:3" s="17" customFormat="1" x14ac:dyDescent="0.25">
      <c r="A20" s="16" t="s">
        <v>8</v>
      </c>
      <c r="B20" s="16"/>
      <c r="C20" s="16"/>
    </row>
    <row r="21" spans="1:3" x14ac:dyDescent="0.25">
      <c r="B21" s="23"/>
      <c r="C21" s="23"/>
    </row>
    <row r="22" spans="1:3" x14ac:dyDescent="0.25">
      <c r="A22" s="7" t="s">
        <v>5</v>
      </c>
      <c r="B22" s="24" t="str">
        <f>$B$6</f>
        <v>2023 год</v>
      </c>
      <c r="C22" s="23"/>
    </row>
    <row r="23" spans="1:3" ht="31.5" x14ac:dyDescent="0.25">
      <c r="A23" s="8" t="s">
        <v>6</v>
      </c>
      <c r="B23" s="25">
        <f>B10</f>
        <v>606988.10180999991</v>
      </c>
      <c r="C23" s="23"/>
    </row>
    <row r="24" spans="1:3" ht="31.5" x14ac:dyDescent="0.25">
      <c r="A24" s="8" t="s">
        <v>7</v>
      </c>
      <c r="B24" s="26">
        <f>B23/B7</f>
        <v>1.2605868806396126E-2</v>
      </c>
      <c r="C24" s="23"/>
    </row>
    <row r="25" spans="1:3" x14ac:dyDescent="0.25">
      <c r="B25" s="23"/>
      <c r="C25" s="23"/>
    </row>
    <row r="26" spans="1:3" s="17" customFormat="1" x14ac:dyDescent="0.25">
      <c r="A26" s="16" t="s">
        <v>9</v>
      </c>
      <c r="B26" s="16"/>
      <c r="C26" s="16"/>
    </row>
    <row r="27" spans="1:3" x14ac:dyDescent="0.25">
      <c r="B27" s="23"/>
      <c r="C27" s="23"/>
    </row>
    <row r="28" spans="1:3" ht="30.75" customHeight="1" x14ac:dyDescent="0.25">
      <c r="A28" s="9" t="s">
        <v>10</v>
      </c>
      <c r="B28" s="24" t="str">
        <f>$B$6</f>
        <v>2023 год</v>
      </c>
      <c r="C28" s="23"/>
    </row>
    <row r="29" spans="1:3" x14ac:dyDescent="0.25">
      <c r="A29" s="10" t="s">
        <v>11</v>
      </c>
      <c r="B29" s="27">
        <v>0.30497346485834914</v>
      </c>
      <c r="C29" s="28"/>
    </row>
    <row r="30" spans="1:3" x14ac:dyDescent="0.25">
      <c r="A30" s="20" t="s">
        <v>48</v>
      </c>
      <c r="B30" s="29">
        <v>0.75495651836197142</v>
      </c>
      <c r="C30" s="28"/>
    </row>
    <row r="31" spans="1:3" x14ac:dyDescent="0.25">
      <c r="A31" s="20" t="s">
        <v>53</v>
      </c>
      <c r="B31" s="29">
        <v>6.8471792469420242E-2</v>
      </c>
      <c r="C31" s="28"/>
    </row>
    <row r="32" spans="1:3" ht="30" customHeight="1" x14ac:dyDescent="0.25">
      <c r="A32" s="12" t="s">
        <v>12</v>
      </c>
      <c r="B32" s="29">
        <v>2.3636530556572624E-2</v>
      </c>
      <c r="C32" s="28"/>
    </row>
    <row r="33" spans="1:4" x14ac:dyDescent="0.25">
      <c r="A33" s="11" t="s">
        <v>13</v>
      </c>
      <c r="B33" s="29">
        <v>7.4515151006798813E-2</v>
      </c>
      <c r="C33" s="28"/>
    </row>
    <row r="34" spans="1:4" x14ac:dyDescent="0.25">
      <c r="A34" s="10" t="s">
        <v>14</v>
      </c>
      <c r="B34" s="27">
        <v>0.32840138305600047</v>
      </c>
      <c r="C34" s="28"/>
    </row>
    <row r="35" spans="1:4" x14ac:dyDescent="0.25">
      <c r="A35" s="10" t="s">
        <v>15</v>
      </c>
      <c r="B35" s="27">
        <v>0.2067718643183154</v>
      </c>
      <c r="C35" s="28"/>
    </row>
    <row r="36" spans="1:4" x14ac:dyDescent="0.25">
      <c r="A36" s="10" t="s">
        <v>49</v>
      </c>
      <c r="B36" s="27">
        <v>6.2513779065541314E-2</v>
      </c>
      <c r="C36" s="28"/>
    </row>
    <row r="37" spans="1:4" x14ac:dyDescent="0.25">
      <c r="A37" s="10" t="s">
        <v>16</v>
      </c>
      <c r="B37" s="27">
        <v>0</v>
      </c>
      <c r="C37" s="28"/>
    </row>
    <row r="38" spans="1:4" x14ac:dyDescent="0.25">
      <c r="A38" s="10" t="s">
        <v>17</v>
      </c>
      <c r="B38" s="27">
        <v>6.17592346852774E-2</v>
      </c>
    </row>
    <row r="39" spans="1:4" x14ac:dyDescent="0.25">
      <c r="A39" s="10" t="s">
        <v>18</v>
      </c>
      <c r="B39" s="27">
        <v>3.558027401651629E-2</v>
      </c>
      <c r="C39" s="28"/>
    </row>
    <row r="40" spans="1:4" x14ac:dyDescent="0.25">
      <c r="A40" s="11" t="s">
        <v>19</v>
      </c>
      <c r="B40" s="29">
        <v>0.63432574742560854</v>
      </c>
      <c r="C40" s="28"/>
    </row>
    <row r="41" spans="1:4" x14ac:dyDescent="0.25">
      <c r="A41" s="11" t="s">
        <v>20</v>
      </c>
      <c r="B41" s="29">
        <v>0.11427223520391926</v>
      </c>
      <c r="C41" s="28"/>
    </row>
    <row r="42" spans="1:4" x14ac:dyDescent="0.25">
      <c r="A42" s="11" t="s">
        <v>21</v>
      </c>
      <c r="B42" s="29">
        <v>0.11968592707242166</v>
      </c>
      <c r="C42" s="28"/>
    </row>
    <row r="43" spans="1:4" x14ac:dyDescent="0.25">
      <c r="B43" s="23"/>
      <c r="C43" s="23"/>
    </row>
    <row r="44" spans="1:4" s="17" customFormat="1" x14ac:dyDescent="0.25">
      <c r="A44" s="16" t="s">
        <v>22</v>
      </c>
      <c r="B44" s="16"/>
      <c r="C44" s="16"/>
    </row>
    <row r="45" spans="1:4" x14ac:dyDescent="0.25">
      <c r="B45" s="23"/>
      <c r="C45" s="23"/>
    </row>
    <row r="46" spans="1:4" ht="30" customHeight="1" x14ac:dyDescent="0.25">
      <c r="A46" s="3" t="s">
        <v>10</v>
      </c>
      <c r="B46" s="24" t="str">
        <f>$B$6</f>
        <v>2023 год</v>
      </c>
      <c r="C46" s="30"/>
      <c r="D46" s="39"/>
    </row>
    <row r="47" spans="1:4" x14ac:dyDescent="0.25">
      <c r="A47" s="13" t="s">
        <v>23</v>
      </c>
      <c r="B47" s="21">
        <v>0.61147325772496175</v>
      </c>
      <c r="C47" s="31"/>
      <c r="D47" s="40"/>
    </row>
    <row r="48" spans="1:4" x14ac:dyDescent="0.25">
      <c r="A48" s="13" t="s">
        <v>24</v>
      </c>
      <c r="B48" s="21">
        <v>5.7282978393533954E-2</v>
      </c>
      <c r="C48" s="32"/>
      <c r="D48" s="40"/>
    </row>
    <row r="49" spans="1:4" x14ac:dyDescent="0.25">
      <c r="A49" s="13" t="s">
        <v>25</v>
      </c>
      <c r="B49" s="21">
        <v>7.7274978765495689E-2</v>
      </c>
      <c r="C49" s="32"/>
      <c r="D49" s="40"/>
    </row>
    <row r="50" spans="1:4" x14ac:dyDescent="0.25">
      <c r="A50" s="19"/>
      <c r="B50" s="23"/>
      <c r="C50" s="23"/>
      <c r="D50" s="39"/>
    </row>
    <row r="51" spans="1:4" x14ac:dyDescent="0.25">
      <c r="B51" s="23"/>
      <c r="C51" s="23"/>
    </row>
    <row r="52" spans="1:4" s="17" customFormat="1" x14ac:dyDescent="0.25">
      <c r="A52" s="16" t="s">
        <v>26</v>
      </c>
      <c r="B52" s="16"/>
      <c r="C52" s="16"/>
    </row>
    <row r="53" spans="1:4" x14ac:dyDescent="0.25">
      <c r="B53" s="23"/>
      <c r="C53" s="23"/>
    </row>
    <row r="54" spans="1:4" ht="30" customHeight="1" x14ac:dyDescent="0.25">
      <c r="A54" s="3" t="s">
        <v>10</v>
      </c>
      <c r="B54" s="24" t="str">
        <f>$B$6</f>
        <v>2023 год</v>
      </c>
      <c r="C54" s="23"/>
    </row>
    <row r="55" spans="1:4" ht="15.75" customHeight="1" x14ac:dyDescent="0.25">
      <c r="A55" s="14" t="s">
        <v>27</v>
      </c>
      <c r="B55" s="33">
        <v>6.8844991354817546</v>
      </c>
      <c r="C55" s="23"/>
      <c r="D55" s="15"/>
    </row>
    <row r="56" spans="1:4" ht="31.5" x14ac:dyDescent="0.25">
      <c r="A56" s="14" t="s">
        <v>28</v>
      </c>
      <c r="B56" s="33">
        <v>3.4274359644624512</v>
      </c>
      <c r="C56" s="23"/>
      <c r="D56" s="15"/>
    </row>
    <row r="57" spans="1:4" x14ac:dyDescent="0.25">
      <c r="A57" s="14" t="s">
        <v>43</v>
      </c>
      <c r="B57" s="34">
        <v>58.026369307859589</v>
      </c>
      <c r="C57" s="23"/>
    </row>
    <row r="58" spans="1:4" x14ac:dyDescent="0.25">
      <c r="B58" s="23"/>
      <c r="C58" s="23"/>
    </row>
    <row r="59" spans="1:4" s="17" customFormat="1" x14ac:dyDescent="0.25">
      <c r="A59" s="16" t="s">
        <v>29</v>
      </c>
      <c r="B59" s="16"/>
      <c r="C59" s="16"/>
    </row>
    <row r="60" spans="1:4" x14ac:dyDescent="0.25">
      <c r="B60" s="23"/>
      <c r="C60" s="23"/>
    </row>
    <row r="61" spans="1:4" x14ac:dyDescent="0.25">
      <c r="A61" s="3" t="s">
        <v>30</v>
      </c>
      <c r="B61" s="24" t="s">
        <v>31</v>
      </c>
      <c r="C61" s="24" t="s">
        <v>32</v>
      </c>
    </row>
    <row r="62" spans="1:4" x14ac:dyDescent="0.25">
      <c r="A62" s="13" t="s">
        <v>45</v>
      </c>
      <c r="B62" s="22">
        <v>12292164.8267857</v>
      </c>
      <c r="C62" s="41">
        <f>B63/B62*100</f>
        <v>98.663228766715832</v>
      </c>
    </row>
    <row r="63" spans="1:4" x14ac:dyDescent="0.25">
      <c r="A63" s="13" t="s">
        <v>52</v>
      </c>
      <c r="B63" s="22">
        <v>12127846.703433355</v>
      </c>
      <c r="C63" s="42"/>
    </row>
    <row r="64" spans="1:4" x14ac:dyDescent="0.25">
      <c r="B64" s="23"/>
      <c r="C64" s="23"/>
    </row>
    <row r="65" spans="1:3" s="17" customFormat="1" x14ac:dyDescent="0.25">
      <c r="A65" s="16" t="s">
        <v>33</v>
      </c>
      <c r="B65" s="16"/>
      <c r="C65" s="16"/>
    </row>
    <row r="66" spans="1:3" x14ac:dyDescent="0.25">
      <c r="B66" s="23"/>
      <c r="C66" s="23"/>
    </row>
    <row r="67" spans="1:3" x14ac:dyDescent="0.25">
      <c r="A67" s="3" t="s">
        <v>30</v>
      </c>
      <c r="B67" s="24" t="s">
        <v>31</v>
      </c>
      <c r="C67" s="24" t="s">
        <v>32</v>
      </c>
    </row>
    <row r="68" spans="1:3" x14ac:dyDescent="0.25">
      <c r="A68" s="13" t="str">
        <f>A62</f>
        <v>3-й кв 2023 г.</v>
      </c>
      <c r="B68" s="22">
        <v>9758854.5975100007</v>
      </c>
      <c r="C68" s="41">
        <f>B69/B68*100</f>
        <v>117.27164697586603</v>
      </c>
    </row>
    <row r="69" spans="1:3" x14ac:dyDescent="0.25">
      <c r="A69" s="13" t="str">
        <f>A63</f>
        <v>4-й кв 2023 г.</v>
      </c>
      <c r="B69" s="22">
        <v>11444369.51248</v>
      </c>
      <c r="C69" s="42"/>
    </row>
    <row r="70" spans="1:3" x14ac:dyDescent="0.25">
      <c r="B70" s="23"/>
      <c r="C70" s="23"/>
    </row>
    <row r="71" spans="1:3" s="17" customFormat="1" x14ac:dyDescent="0.25">
      <c r="A71" s="16" t="s">
        <v>39</v>
      </c>
      <c r="B71" s="16"/>
      <c r="C71" s="16"/>
    </row>
    <row r="72" spans="1:3" x14ac:dyDescent="0.25">
      <c r="B72" s="23"/>
      <c r="C72" s="35"/>
    </row>
    <row r="73" spans="1:3" ht="15.75" customHeight="1" x14ac:dyDescent="0.25">
      <c r="A73" s="3" t="s">
        <v>10</v>
      </c>
      <c r="B73" s="24" t="s">
        <v>50</v>
      </c>
      <c r="C73" s="30"/>
    </row>
    <row r="74" spans="1:3" ht="15.75" customHeight="1" x14ac:dyDescent="0.25">
      <c r="A74" s="14" t="s">
        <v>34</v>
      </c>
      <c r="B74" s="22">
        <v>9976.4248669999997</v>
      </c>
      <c r="C74" s="36"/>
    </row>
    <row r="75" spans="1:3" ht="15.75" customHeight="1" x14ac:dyDescent="0.25">
      <c r="A75" s="14" t="s">
        <v>42</v>
      </c>
      <c r="B75" s="22">
        <v>7320.7381569999998</v>
      </c>
      <c r="C75" s="37"/>
    </row>
    <row r="76" spans="1:3" ht="15.75" customHeight="1" x14ac:dyDescent="0.25">
      <c r="A76" s="14" t="s">
        <v>35</v>
      </c>
      <c r="B76" s="22">
        <v>6435.3402040000001</v>
      </c>
      <c r="C76" s="37"/>
    </row>
    <row r="77" spans="1:3" x14ac:dyDescent="0.25">
      <c r="A77" s="14" t="s">
        <v>36</v>
      </c>
      <c r="B77" s="38">
        <f>B79/B76/10</f>
        <v>187.33171326559972</v>
      </c>
      <c r="C77" s="37"/>
    </row>
    <row r="78" spans="1:3" x14ac:dyDescent="0.25">
      <c r="A78" s="14" t="s">
        <v>37</v>
      </c>
      <c r="B78" s="33">
        <v>0.10583062559875683</v>
      </c>
      <c r="C78" s="37"/>
    </row>
    <row r="79" spans="1:3" x14ac:dyDescent="0.25">
      <c r="A79" s="14" t="s">
        <v>40</v>
      </c>
      <c r="B79" s="22">
        <v>12055433.058623141</v>
      </c>
      <c r="C79" s="37"/>
    </row>
    <row r="80" spans="1:3" x14ac:dyDescent="0.25">
      <c r="B80" s="23"/>
      <c r="C80" s="23"/>
    </row>
    <row r="81" spans="2:3" x14ac:dyDescent="0.25">
      <c r="B81" s="23"/>
      <c r="C81" s="23"/>
    </row>
    <row r="82" spans="2:3" x14ac:dyDescent="0.25">
      <c r="B82" s="23"/>
      <c r="C82" s="23"/>
    </row>
    <row r="83" spans="2:3" x14ac:dyDescent="0.25">
      <c r="B83" s="23"/>
      <c r="C83" s="23"/>
    </row>
    <row r="84" spans="2:3" x14ac:dyDescent="0.25">
      <c r="B84" s="23"/>
      <c r="C84" s="23"/>
    </row>
  </sheetData>
  <mergeCells count="3">
    <mergeCell ref="C68:C69"/>
    <mergeCell ref="C62:C63"/>
    <mergeCell ref="A2:B2"/>
  </mergeCells>
  <phoneticPr fontId="3" type="noConversion"/>
  <pageMargins left="1.5748031496062993" right="0.78740157480314965" top="0.39370078740157483" bottom="0.39370078740157483" header="0.51181102362204722" footer="0.5118110236220472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Зимакова</dc:creator>
  <cp:lastModifiedBy>Ласкова Мария Борисовна</cp:lastModifiedBy>
  <cp:lastPrinted>2016-05-19T11:01:34Z</cp:lastPrinted>
  <dcterms:created xsi:type="dcterms:W3CDTF">2010-06-18T04:55:37Z</dcterms:created>
  <dcterms:modified xsi:type="dcterms:W3CDTF">2024-05-17T06:56:08Z</dcterms:modified>
</cp:coreProperties>
</file>